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folder\1. TAMU\1. Res Ext\1. Rolling Plains Agronomy\2. Peanut\2025\"/>
    </mc:Choice>
  </mc:AlternateContent>
  <xr:revisionPtr revIDLastSave="0" documentId="13_ncr:1_{384D488C-DE9E-4C28-9E82-FED4EDC202F2}" xr6:coauthVersionLast="47" xr6:coauthVersionMax="47" xr10:uidLastSave="{00000000-0000-0000-0000-000000000000}"/>
  <bookViews>
    <workbookView xWindow="-120" yWindow="-120" windowWidth="29040" windowHeight="15720" xr2:uid="{3C87CDD4-4220-44B0-869C-BA665FFDAEE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2" l="1"/>
  <c r="A23" i="2"/>
  <c r="A24" i="2"/>
  <c r="A25" i="2"/>
  <c r="A26" i="2"/>
  <c r="A27" i="2"/>
  <c r="A28" i="2"/>
  <c r="F4" i="2"/>
  <c r="G4" i="2"/>
  <c r="H4" i="2"/>
  <c r="F5" i="2"/>
  <c r="G5" i="2"/>
  <c r="H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H3" i="2"/>
  <c r="G3" i="2"/>
  <c r="F3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A9" i="2"/>
  <c r="D9" i="2" s="1"/>
  <c r="B9" i="2"/>
  <c r="A10" i="2"/>
  <c r="B10" i="2"/>
  <c r="A11" i="2"/>
  <c r="B11" i="2"/>
  <c r="A12" i="2"/>
  <c r="D12" i="2" s="1"/>
  <c r="B12" i="2"/>
  <c r="D10" i="2" l="1"/>
  <c r="D11" i="2"/>
  <c r="D25" i="2"/>
  <c r="D23" i="2"/>
  <c r="G19" i="1" s="1"/>
  <c r="I23" i="2"/>
  <c r="I24" i="2"/>
  <c r="D27" i="2"/>
  <c r="I27" i="2"/>
  <c r="D24" i="2"/>
  <c r="G20" i="1" s="1"/>
  <c r="I22" i="2"/>
  <c r="D22" i="2"/>
  <c r="G18" i="1" s="1"/>
  <c r="I26" i="2"/>
  <c r="I25" i="2"/>
  <c r="I11" i="2"/>
  <c r="I9" i="2"/>
  <c r="I12" i="2"/>
  <c r="I10" i="2"/>
  <c r="I28" i="2"/>
  <c r="D28" i="2"/>
  <c r="D26" i="2"/>
  <c r="F20" i="2"/>
  <c r="G20" i="2"/>
  <c r="H20" i="2"/>
  <c r="F19" i="2"/>
  <c r="G19" i="2"/>
  <c r="H19" i="2"/>
  <c r="F21" i="2"/>
  <c r="G21" i="2"/>
  <c r="H21" i="2"/>
  <c r="A8" i="2"/>
  <c r="B8" i="2"/>
  <c r="A6" i="2"/>
  <c r="B6" i="2"/>
  <c r="A7" i="2"/>
  <c r="B7" i="2"/>
  <c r="A20" i="2"/>
  <c r="B20" i="2"/>
  <c r="C20" i="2"/>
  <c r="A21" i="2"/>
  <c r="B21" i="2"/>
  <c r="C21" i="2"/>
  <c r="A19" i="2"/>
  <c r="B19" i="2"/>
  <c r="C19" i="2"/>
  <c r="A4" i="2"/>
  <c r="B4" i="2"/>
  <c r="C4" i="2"/>
  <c r="A5" i="2"/>
  <c r="B5" i="2"/>
  <c r="C5" i="2"/>
  <c r="C3" i="2"/>
  <c r="B3" i="2"/>
  <c r="A3" i="2"/>
  <c r="D7" i="2" l="1"/>
  <c r="D6" i="2"/>
  <c r="D5" i="2"/>
  <c r="G10" i="1" s="1"/>
  <c r="D8" i="2"/>
  <c r="I7" i="2"/>
  <c r="H12" i="1" s="1"/>
  <c r="G13" i="1"/>
  <c r="D21" i="2"/>
  <c r="G17" i="1" s="1"/>
  <c r="I8" i="2"/>
  <c r="H13" i="1" s="1"/>
  <c r="D4" i="2"/>
  <c r="G9" i="1" s="1"/>
  <c r="G11" i="1"/>
  <c r="G12" i="1"/>
  <c r="I6" i="2"/>
  <c r="H11" i="1" s="1"/>
  <c r="I5" i="2"/>
  <c r="H10" i="1" s="1"/>
  <c r="I20" i="2"/>
  <c r="I4" i="2"/>
  <c r="H9" i="1" s="1"/>
  <c r="I3" i="2"/>
  <c r="H8" i="1" s="1"/>
  <c r="I21" i="2"/>
  <c r="D20" i="2"/>
  <c r="D19" i="2"/>
  <c r="I19" i="2"/>
  <c r="D3" i="2"/>
  <c r="G8" i="1" s="1"/>
  <c r="G21" i="1" l="1"/>
  <c r="G15" i="1"/>
  <c r="G16" i="1"/>
</calcChain>
</file>

<file path=xl/sharedStrings.xml><?xml version="1.0" encoding="utf-8"?>
<sst xmlns="http://schemas.openxmlformats.org/spreadsheetml/2006/main" count="61" uniqueCount="48">
  <si>
    <t>Maturity</t>
  </si>
  <si>
    <t>RP</t>
  </si>
  <si>
    <t>WTX</t>
  </si>
  <si>
    <t>STX</t>
  </si>
  <si>
    <t xml:space="preserve">Total $ </t>
  </si>
  <si>
    <t>Released</t>
  </si>
  <si>
    <t>Experimental</t>
  </si>
  <si>
    <t>SUM$</t>
  </si>
  <si>
    <t>SUM seed lb</t>
  </si>
  <si>
    <t>Experimental lines</t>
  </si>
  <si>
    <t>Vernon, TX 76384</t>
  </si>
  <si>
    <t>Peanut type</t>
  </si>
  <si>
    <r>
      <t>*</t>
    </r>
    <r>
      <rPr>
        <sz val="11"/>
        <color theme="1"/>
        <rFont val="Times New Roman"/>
        <family val="1"/>
      </rPr>
      <t>Please list exactly as should appear in final report</t>
    </r>
  </si>
  <si>
    <t>Representative Name</t>
  </si>
  <si>
    <t>Company Name</t>
  </si>
  <si>
    <t>Email</t>
  </si>
  <si>
    <t>Phone</t>
  </si>
  <si>
    <t xml:space="preserve">Thank you for your participation in the State-wide peanut variety trial. </t>
  </si>
  <si>
    <t xml:space="preserve">Sincerely, </t>
  </si>
  <si>
    <t>Emi Kimura</t>
  </si>
  <si>
    <t>Texas A&amp;M AgriLife Extension Service</t>
  </si>
  <si>
    <t>ATTN: Emi Kimura</t>
  </si>
  <si>
    <t>11708 Highway 70S</t>
  </si>
  <si>
    <t>Extension Agronomist and State Extension Peanut Specialist</t>
  </si>
  <si>
    <t>Vernon, TX</t>
  </si>
  <si>
    <t>Total seed
required (lb)**</t>
  </si>
  <si>
    <r>
      <t xml:space="preserve">From: </t>
    </r>
    <r>
      <rPr>
        <sz val="12"/>
        <color theme="1"/>
        <rFont val="Times New Roman"/>
        <family val="1"/>
      </rPr>
      <t>Emi Kimura, State Peanut Specialist, Texas A&amp;M AgriLife Extension</t>
    </r>
  </si>
  <si>
    <t>Please submit the entry sheet to Emi Kimura at emi.kimura@ag.tamu.edu.</t>
  </si>
  <si>
    <t>Released lines (free of charge)</t>
  </si>
  <si>
    <t>2. Cost</t>
  </si>
  <si>
    <t>Rolling Plains 
(2 locations)
$600/entry</t>
  </si>
  <si>
    <t>West Texas
(2 locations)
$600/entry</t>
  </si>
  <si>
    <t>1. Number of Entries</t>
  </si>
  <si>
    <t>3. Seed Delivery Time</t>
  </si>
  <si>
    <t>5. Report</t>
  </si>
  <si>
    <t xml:space="preserve">Yield and grade reports will be posted in Texas A&amp;M AgriLife Extension Service Variety Testing website </t>
  </si>
  <si>
    <t>6. Company information</t>
  </si>
  <si>
    <r>
      <t>**</t>
    </r>
    <r>
      <rPr>
        <sz val="11"/>
        <color theme="1"/>
        <rFont val="Times New Roman"/>
        <family val="1"/>
      </rPr>
      <t xml:space="preserve">Seeding rates were calculated based on 4 seeds/ft planted in 2-rows by 25 ft, replicated 3 times </t>
    </r>
  </si>
  <si>
    <t>(=total 960 seeds per location plus extra seeds).</t>
  </si>
  <si>
    <t xml:space="preserve">It can be all experimental lines or mixed experimental and released lines, or all released lines. </t>
  </si>
  <si>
    <t>4. Seed Delivery Point</t>
  </si>
  <si>
    <t>at http://varietytesting.tamu.edu/peanuts/ as the results become available.</t>
  </si>
  <si>
    <t>South Texas
(1 locations)
$300/entry</t>
  </si>
  <si>
    <t>For each experimental line, entry fees of $600 for the Rolling Plains, $600 for west Texas and/or  $300 for South Texas are applied.</t>
  </si>
  <si>
    <r>
      <t xml:space="preserve">Please make sure to deliver seeds by the </t>
    </r>
    <r>
      <rPr>
        <b/>
        <sz val="11"/>
        <color theme="1"/>
        <rFont val="Times New Roman"/>
        <family val="1"/>
      </rPr>
      <t>April 10</t>
    </r>
    <r>
      <rPr>
        <b/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for allowing us to package the seeds before planting</t>
    </r>
  </si>
  <si>
    <t>Entry*
Limited to 6 entries</t>
  </si>
  <si>
    <r>
      <t>Number of entries are limited to</t>
    </r>
    <r>
      <rPr>
        <b/>
        <sz val="11"/>
        <color theme="1"/>
        <rFont val="Times New Roman"/>
        <family val="1"/>
      </rPr>
      <t xml:space="preserve"> 6 entries per region for the Rolling Plains and west Texas and 3 entries for south Texas</t>
    </r>
    <r>
      <rPr>
        <sz val="11"/>
        <color theme="1"/>
        <rFont val="Times New Roman"/>
        <family val="1"/>
      </rPr>
      <t xml:space="preserve">. </t>
    </r>
  </si>
  <si>
    <r>
      <t xml:space="preserve">Subject:  </t>
    </r>
    <r>
      <rPr>
        <sz val="12"/>
        <color theme="1"/>
        <rFont val="Times New Roman"/>
        <family val="1"/>
      </rPr>
      <t>2025 Texas State-Wide Peanut Variety Trial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</si>
</sst>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2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4" fontId="7" fillId="2" borderId="1" xfId="1" applyFont="1" applyFill="1" applyBorder="1" applyAlignment="1">
      <alignment vertical="center" wrapText="1"/>
    </xf>
    <xf numFmtId="44" fontId="5" fillId="2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4" fillId="2" borderId="2" xfId="1" applyFont="1" applyFill="1" applyBorder="1" applyAlignment="1">
      <alignment wrapText="1"/>
    </xf>
    <xf numFmtId="44" fontId="4" fillId="2" borderId="3" xfId="1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$8" lockText="1" noThreeD="1"/>
</file>

<file path=xl/ctrlProps/ctrlProp10.xml><?xml version="1.0" encoding="utf-8"?>
<formControlPr xmlns="http://schemas.microsoft.com/office/spreadsheetml/2009/9/main" objectType="CheckBox" fmlaLink="$F$9" lockText="1" noThreeD="1"/>
</file>

<file path=xl/ctrlProps/ctrlProp11.xml><?xml version="1.0" encoding="utf-8"?>
<formControlPr xmlns="http://schemas.microsoft.com/office/spreadsheetml/2009/9/main" objectType="CheckBox" fmlaLink="$E$16" lockText="1" noThreeD="1"/>
</file>

<file path=xl/ctrlProps/ctrlProp12.xml><?xml version="1.0" encoding="utf-8"?>
<formControlPr xmlns="http://schemas.microsoft.com/office/spreadsheetml/2009/9/main" objectType="CheckBox" fmlaLink="$F$16" lockText="1" noThreeD="1"/>
</file>

<file path=xl/ctrlProps/ctrlProp13.xml><?xml version="1.0" encoding="utf-8"?>
<formControlPr xmlns="http://schemas.microsoft.com/office/spreadsheetml/2009/9/main" objectType="CheckBox" fmlaLink="$D$10" lockText="1" noThreeD="1"/>
</file>

<file path=xl/ctrlProps/ctrlProp14.xml><?xml version="1.0" encoding="utf-8"?>
<formControlPr xmlns="http://schemas.microsoft.com/office/spreadsheetml/2009/9/main" objectType="CheckBox" fmlaLink="$E$10" lockText="1" noThreeD="1"/>
</file>

<file path=xl/ctrlProps/ctrlProp15.xml><?xml version="1.0" encoding="utf-8"?>
<formControlPr xmlns="http://schemas.microsoft.com/office/spreadsheetml/2009/9/main" objectType="CheckBox" fmlaLink="$F$10" lockText="1" noThreeD="1"/>
</file>

<file path=xl/ctrlProps/ctrlProp16.xml><?xml version="1.0" encoding="utf-8"?>
<formControlPr xmlns="http://schemas.microsoft.com/office/spreadsheetml/2009/9/main" objectType="CheckBox" fmlaLink="$D$17" lockText="1" noThreeD="1"/>
</file>

<file path=xl/ctrlProps/ctrlProp17.xml><?xml version="1.0" encoding="utf-8"?>
<formControlPr xmlns="http://schemas.microsoft.com/office/spreadsheetml/2009/9/main" objectType="CheckBox" fmlaLink="$E$17" lockText="1" noThreeD="1"/>
</file>

<file path=xl/ctrlProps/ctrlProp18.xml><?xml version="1.0" encoding="utf-8"?>
<formControlPr xmlns="http://schemas.microsoft.com/office/spreadsheetml/2009/9/main" objectType="CheckBox" fmlaLink="$F$17" lockText="1" noThreeD="1"/>
</file>

<file path=xl/ctrlProps/ctrlProp19.xml><?xml version="1.0" encoding="utf-8"?>
<formControlPr xmlns="http://schemas.microsoft.com/office/spreadsheetml/2009/9/main" objectType="CheckBox" fmlaLink="$D$11" lockText="1" noThreeD="1"/>
</file>

<file path=xl/ctrlProps/ctrlProp2.xml><?xml version="1.0" encoding="utf-8"?>
<formControlPr xmlns="http://schemas.microsoft.com/office/spreadsheetml/2009/9/main" objectType="CheckBox" fmlaLink="E8" lockText="1" noThreeD="1"/>
</file>

<file path=xl/ctrlProps/ctrlProp20.xml><?xml version="1.0" encoding="utf-8"?>
<formControlPr xmlns="http://schemas.microsoft.com/office/spreadsheetml/2009/9/main" objectType="CheckBox" fmlaLink="$E$11" lockText="1" noThreeD="1"/>
</file>

<file path=xl/ctrlProps/ctrlProp21.xml><?xml version="1.0" encoding="utf-8"?>
<formControlPr xmlns="http://schemas.microsoft.com/office/spreadsheetml/2009/9/main" objectType="CheckBox" fmlaLink="$D$12" lockText="1" noThreeD="1"/>
</file>

<file path=xl/ctrlProps/ctrlProp22.xml><?xml version="1.0" encoding="utf-8"?>
<formControlPr xmlns="http://schemas.microsoft.com/office/spreadsheetml/2009/9/main" objectType="CheckBox" fmlaLink="$E$12" lockText="1" noThreeD="1"/>
</file>

<file path=xl/ctrlProps/ctrlProp23.xml><?xml version="1.0" encoding="utf-8"?>
<formControlPr xmlns="http://schemas.microsoft.com/office/spreadsheetml/2009/9/main" objectType="CheckBox" fmlaLink="$D$13" lockText="1" noThreeD="1"/>
</file>

<file path=xl/ctrlProps/ctrlProp24.xml><?xml version="1.0" encoding="utf-8"?>
<formControlPr xmlns="http://schemas.microsoft.com/office/spreadsheetml/2009/9/main" objectType="CheckBox" fmlaLink="$E$13" lockText="1" noThreeD="1"/>
</file>

<file path=xl/ctrlProps/ctrlProp25.xml><?xml version="1.0" encoding="utf-8"?>
<formControlPr xmlns="http://schemas.microsoft.com/office/spreadsheetml/2009/9/main" objectType="CheckBox" fmlaLink="$D$18" lockText="1" noThreeD="1"/>
</file>

<file path=xl/ctrlProps/ctrlProp26.xml><?xml version="1.0" encoding="utf-8"?>
<formControlPr xmlns="http://schemas.microsoft.com/office/spreadsheetml/2009/9/main" objectType="CheckBox" fmlaLink="$E$18" lockText="1" noThreeD="1"/>
</file>

<file path=xl/ctrlProps/ctrlProp27.xml><?xml version="1.0" encoding="utf-8"?>
<formControlPr xmlns="http://schemas.microsoft.com/office/spreadsheetml/2009/9/main" objectType="CheckBox" fmlaLink="$D$19" lockText="1" noThreeD="1"/>
</file>

<file path=xl/ctrlProps/ctrlProp28.xml><?xml version="1.0" encoding="utf-8"?>
<formControlPr xmlns="http://schemas.microsoft.com/office/spreadsheetml/2009/9/main" objectType="CheckBox" fmlaLink="$E$19" lockText="1" noThreeD="1"/>
</file>

<file path=xl/ctrlProps/ctrlProp29.xml><?xml version="1.0" encoding="utf-8"?>
<formControlPr xmlns="http://schemas.microsoft.com/office/spreadsheetml/2009/9/main" objectType="CheckBox" fmlaLink="$D$20" lockText="1" noThreeD="1"/>
</file>

<file path=xl/ctrlProps/ctrlProp3.xml><?xml version="1.0" encoding="utf-8"?>
<formControlPr xmlns="http://schemas.microsoft.com/office/spreadsheetml/2009/9/main" objectType="CheckBox" fmlaLink="$F$8" lockText="1" noThreeD="1"/>
</file>

<file path=xl/ctrlProps/ctrlProp30.xml><?xml version="1.0" encoding="utf-8"?>
<formControlPr xmlns="http://schemas.microsoft.com/office/spreadsheetml/2009/9/main" objectType="CheckBox" fmlaLink="$E$20" lockText="1" noThreeD="1"/>
</file>

<file path=xl/ctrlProps/ctrlProp4.xml><?xml version="1.0" encoding="utf-8"?>
<formControlPr xmlns="http://schemas.microsoft.com/office/spreadsheetml/2009/9/main" objectType="CheckBox" fmlaLink="$D$15" lockText="1" noThreeD="1"/>
</file>

<file path=xl/ctrlProps/ctrlProp5.xml><?xml version="1.0" encoding="utf-8"?>
<formControlPr xmlns="http://schemas.microsoft.com/office/spreadsheetml/2009/9/main" objectType="CheckBox" fmlaLink="$E$15" lockText="1" noThreeD="1"/>
</file>

<file path=xl/ctrlProps/ctrlProp6.xml><?xml version="1.0" encoding="utf-8"?>
<formControlPr xmlns="http://schemas.microsoft.com/office/spreadsheetml/2009/9/main" objectType="CheckBox" fmlaLink="$F$15" lockText="1" noThreeD="1"/>
</file>

<file path=xl/ctrlProps/ctrlProp7.xml><?xml version="1.0" encoding="utf-8"?>
<formControlPr xmlns="http://schemas.microsoft.com/office/spreadsheetml/2009/9/main" objectType="CheckBox" fmlaLink="$D$16" lockText="1" noThreeD="1"/>
</file>

<file path=xl/ctrlProps/ctrlProp8.xml><?xml version="1.0" encoding="utf-8"?>
<formControlPr xmlns="http://schemas.microsoft.com/office/spreadsheetml/2009/9/main" objectType="CheckBox" fmlaLink="$D$9" lockText="1" noThreeD="1"/>
</file>

<file path=xl/ctrlProps/ctrlProp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6</xdr:row>
          <xdr:rowOff>161925</xdr:rowOff>
        </xdr:from>
        <xdr:to>
          <xdr:col>3</xdr:col>
          <xdr:colOff>590550</xdr:colOff>
          <xdr:row>8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180975</xdr:rowOff>
        </xdr:from>
        <xdr:to>
          <xdr:col>4</xdr:col>
          <xdr:colOff>590550</xdr:colOff>
          <xdr:row>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6</xdr:row>
          <xdr:rowOff>171450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13</xdr:row>
          <xdr:rowOff>152400</xdr:rowOff>
        </xdr:from>
        <xdr:to>
          <xdr:col>3</xdr:col>
          <xdr:colOff>590550</xdr:colOff>
          <xdr:row>15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13</xdr:row>
          <xdr:rowOff>152400</xdr:rowOff>
        </xdr:from>
        <xdr:to>
          <xdr:col>4</xdr:col>
          <xdr:colOff>590550</xdr:colOff>
          <xdr:row>15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152400</xdr:rowOff>
        </xdr:from>
        <xdr:to>
          <xdr:col>5</xdr:col>
          <xdr:colOff>590550</xdr:colOff>
          <xdr:row>15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14</xdr:row>
          <xdr:rowOff>161925</xdr:rowOff>
        </xdr:from>
        <xdr:to>
          <xdr:col>3</xdr:col>
          <xdr:colOff>590550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</xdr:row>
          <xdr:rowOff>161925</xdr:rowOff>
        </xdr:from>
        <xdr:to>
          <xdr:col>3</xdr:col>
          <xdr:colOff>590550</xdr:colOff>
          <xdr:row>9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</xdr:row>
          <xdr:rowOff>180975</xdr:rowOff>
        </xdr:from>
        <xdr:to>
          <xdr:col>4</xdr:col>
          <xdr:colOff>590550</xdr:colOff>
          <xdr:row>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171450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14</xdr:row>
          <xdr:rowOff>152400</xdr:rowOff>
        </xdr:from>
        <xdr:to>
          <xdr:col>4</xdr:col>
          <xdr:colOff>590550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14</xdr:row>
          <xdr:rowOff>152400</xdr:rowOff>
        </xdr:from>
        <xdr:to>
          <xdr:col>5</xdr:col>
          <xdr:colOff>590550</xdr:colOff>
          <xdr:row>16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8</xdr:row>
          <xdr:rowOff>171450</xdr:rowOff>
        </xdr:from>
        <xdr:to>
          <xdr:col>3</xdr:col>
          <xdr:colOff>590550</xdr:colOff>
          <xdr:row>10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</xdr:row>
          <xdr:rowOff>180975</xdr:rowOff>
        </xdr:from>
        <xdr:to>
          <xdr:col>4</xdr:col>
          <xdr:colOff>590550</xdr:colOff>
          <xdr:row>10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171450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15</xdr:row>
          <xdr:rowOff>152400</xdr:rowOff>
        </xdr:from>
        <xdr:to>
          <xdr:col>3</xdr:col>
          <xdr:colOff>590550</xdr:colOff>
          <xdr:row>17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15</xdr:row>
          <xdr:rowOff>152400</xdr:rowOff>
        </xdr:from>
        <xdr:to>
          <xdr:col>4</xdr:col>
          <xdr:colOff>590550</xdr:colOff>
          <xdr:row>17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15</xdr:row>
          <xdr:rowOff>152400</xdr:rowOff>
        </xdr:from>
        <xdr:to>
          <xdr:col>5</xdr:col>
          <xdr:colOff>590550</xdr:colOff>
          <xdr:row>17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9</xdr:row>
          <xdr:rowOff>161925</xdr:rowOff>
        </xdr:from>
        <xdr:to>
          <xdr:col>3</xdr:col>
          <xdr:colOff>590550</xdr:colOff>
          <xdr:row>11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</xdr:row>
          <xdr:rowOff>171450</xdr:rowOff>
        </xdr:from>
        <xdr:to>
          <xdr:col>4</xdr:col>
          <xdr:colOff>590550</xdr:colOff>
          <xdr:row>11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10</xdr:row>
          <xdr:rowOff>161925</xdr:rowOff>
        </xdr:from>
        <xdr:to>
          <xdr:col>3</xdr:col>
          <xdr:colOff>590550</xdr:colOff>
          <xdr:row>12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180975</xdr:rowOff>
        </xdr:from>
        <xdr:to>
          <xdr:col>4</xdr:col>
          <xdr:colOff>590550</xdr:colOff>
          <xdr:row>12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11</xdr:row>
          <xdr:rowOff>161925</xdr:rowOff>
        </xdr:from>
        <xdr:to>
          <xdr:col>3</xdr:col>
          <xdr:colOff>590550</xdr:colOff>
          <xdr:row>13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</xdr:row>
          <xdr:rowOff>171450</xdr:rowOff>
        </xdr:from>
        <xdr:to>
          <xdr:col>4</xdr:col>
          <xdr:colOff>590550</xdr:colOff>
          <xdr:row>13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16</xdr:row>
          <xdr:rowOff>180975</xdr:rowOff>
        </xdr:from>
        <xdr:to>
          <xdr:col>3</xdr:col>
          <xdr:colOff>600075</xdr:colOff>
          <xdr:row>18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161925</xdr:rowOff>
        </xdr:from>
        <xdr:to>
          <xdr:col>4</xdr:col>
          <xdr:colOff>581025</xdr:colOff>
          <xdr:row>18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17</xdr:row>
          <xdr:rowOff>171450</xdr:rowOff>
        </xdr:from>
        <xdr:to>
          <xdr:col>3</xdr:col>
          <xdr:colOff>590550</xdr:colOff>
          <xdr:row>19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17</xdr:row>
          <xdr:rowOff>171450</xdr:rowOff>
        </xdr:from>
        <xdr:to>
          <xdr:col>4</xdr:col>
          <xdr:colOff>581025</xdr:colOff>
          <xdr:row>19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171450</xdr:rowOff>
        </xdr:from>
        <xdr:to>
          <xdr:col>3</xdr:col>
          <xdr:colOff>600075</xdr:colOff>
          <xdr:row>20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18</xdr:row>
          <xdr:rowOff>161925</xdr:rowOff>
        </xdr:from>
        <xdr:to>
          <xdr:col>4</xdr:col>
          <xdr:colOff>590550</xdr:colOff>
          <xdr:row>20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251377</xdr:colOff>
      <xdr:row>0</xdr:row>
      <xdr:rowOff>57978</xdr:rowOff>
    </xdr:from>
    <xdr:to>
      <xdr:col>8</xdr:col>
      <xdr:colOff>775252</xdr:colOff>
      <xdr:row>3</xdr:row>
      <xdr:rowOff>181803</xdr:rowOff>
    </xdr:to>
    <xdr:pic>
      <xdr:nvPicPr>
        <xdr:cNvPr id="64" name="Picture 17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964" y="57978"/>
          <a:ext cx="1410114" cy="7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182217</xdr:colOff>
      <xdr:row>0</xdr:row>
      <xdr:rowOff>33130</xdr:rowOff>
    </xdr:from>
    <xdr:to>
      <xdr:col>7</xdr:col>
      <xdr:colOff>103676</xdr:colOff>
      <xdr:row>2</xdr:row>
      <xdr:rowOff>187722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913" y="33130"/>
          <a:ext cx="1735350" cy="552157"/>
        </a:xfrm>
        <a:prstGeom prst="rect">
          <a:avLst/>
        </a:prstGeom>
      </xdr:spPr>
    </xdr:pic>
    <xdr:clientData/>
  </xdr:twoCellAnchor>
  <xdr:twoCellAnchor editAs="oneCell">
    <xdr:from>
      <xdr:col>5</xdr:col>
      <xdr:colOff>853107</xdr:colOff>
      <xdr:row>53</xdr:row>
      <xdr:rowOff>16565</xdr:rowOff>
    </xdr:from>
    <xdr:to>
      <xdr:col>8</xdr:col>
      <xdr:colOff>782114</xdr:colOff>
      <xdr:row>57</xdr:row>
      <xdr:rowOff>91109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4803" y="12034630"/>
          <a:ext cx="2629137" cy="836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4241-86F7-4E83-935C-C7E372CA63FF}">
  <dimension ref="A1:I58"/>
  <sheetViews>
    <sheetView tabSelected="1" view="pageLayout" topLeftCell="A35" zoomScale="115" zoomScaleNormal="100" zoomScalePageLayoutView="115" workbookViewId="0">
      <selection activeCell="B3" sqref="B3"/>
    </sheetView>
  </sheetViews>
  <sheetFormatPr defaultRowHeight="15" x14ac:dyDescent="0.25"/>
  <cols>
    <col min="1" max="1" width="7.7109375" style="9" customWidth="1"/>
    <col min="2" max="2" width="17.85546875" style="9" customWidth="1"/>
    <col min="3" max="3" width="11.5703125" style="9" customWidth="1"/>
    <col min="4" max="4" width="14.42578125" style="9" bestFit="1" customWidth="1"/>
    <col min="5" max="5" width="12.85546875" style="9" bestFit="1" customWidth="1"/>
    <col min="6" max="6" width="13.140625" style="9" bestFit="1" customWidth="1"/>
    <col min="7" max="7" width="12.140625" style="9" customWidth="1"/>
    <col min="8" max="8" width="12.42578125" style="9" bestFit="1" customWidth="1"/>
    <col min="9" max="9" width="12.42578125" style="9" customWidth="1"/>
    <col min="10" max="16384" width="9.140625" style="9"/>
  </cols>
  <sheetData>
    <row r="1" spans="1:9" ht="15.75" x14ac:dyDescent="0.25">
      <c r="A1" s="7" t="s">
        <v>26</v>
      </c>
    </row>
    <row r="2" spans="1:9" ht="15.75" x14ac:dyDescent="0.25">
      <c r="A2" s="8" t="s">
        <v>47</v>
      </c>
    </row>
    <row r="4" spans="1:9" x14ac:dyDescent="0.25">
      <c r="C4" s="38"/>
    </row>
    <row r="5" spans="1:9" x14ac:dyDescent="0.25">
      <c r="A5" s="31" t="s">
        <v>9</v>
      </c>
      <c r="B5" s="12"/>
      <c r="C5" s="38"/>
      <c r="E5" s="12"/>
      <c r="F5" s="12"/>
      <c r="G5" s="12"/>
      <c r="H5" s="12"/>
      <c r="I5" s="12"/>
    </row>
    <row r="6" spans="1:9" ht="42.75" x14ac:dyDescent="0.25">
      <c r="A6" s="5" t="s">
        <v>11</v>
      </c>
      <c r="B6" s="5" t="s">
        <v>45</v>
      </c>
      <c r="C6" s="6" t="s">
        <v>0</v>
      </c>
      <c r="D6" s="5" t="s">
        <v>30</v>
      </c>
      <c r="E6" s="5" t="s">
        <v>31</v>
      </c>
      <c r="F6" s="5" t="s">
        <v>42</v>
      </c>
      <c r="G6" s="5" t="s">
        <v>25</v>
      </c>
      <c r="H6" s="6" t="s">
        <v>4</v>
      </c>
      <c r="I6" s="24"/>
    </row>
    <row r="7" spans="1:9" x14ac:dyDescent="0.25">
      <c r="A7" s="36" t="s">
        <v>9</v>
      </c>
      <c r="B7" s="14"/>
      <c r="C7" s="14"/>
      <c r="D7" s="13"/>
      <c r="E7" s="13"/>
      <c r="F7" s="13"/>
      <c r="G7" s="13"/>
      <c r="H7" s="14"/>
      <c r="I7" s="24"/>
    </row>
    <row r="8" spans="1:9" x14ac:dyDescent="0.25">
      <c r="A8" s="15"/>
      <c r="B8" s="16"/>
      <c r="C8" s="16"/>
      <c r="D8" s="17" t="b">
        <v>0</v>
      </c>
      <c r="E8" s="17" t="b">
        <v>0</v>
      </c>
      <c r="F8" s="17" t="b">
        <v>0</v>
      </c>
      <c r="G8" s="16">
        <f>Sheet2!D3</f>
        <v>0</v>
      </c>
      <c r="H8" s="34">
        <f>Sheet2!I3</f>
        <v>0</v>
      </c>
      <c r="I8" s="27"/>
    </row>
    <row r="9" spans="1:9" x14ac:dyDescent="0.25">
      <c r="A9" s="16"/>
      <c r="B9" s="18"/>
      <c r="C9" s="18"/>
      <c r="D9" s="17" t="b">
        <v>0</v>
      </c>
      <c r="E9" s="17" t="b">
        <v>0</v>
      </c>
      <c r="F9" s="17" t="b">
        <v>0</v>
      </c>
      <c r="G9" s="16">
        <f>Sheet2!D4</f>
        <v>0</v>
      </c>
      <c r="H9" s="34">
        <f>Sheet2!I4</f>
        <v>0</v>
      </c>
      <c r="I9" s="27"/>
    </row>
    <row r="10" spans="1:9" x14ac:dyDescent="0.25">
      <c r="A10" s="15"/>
      <c r="B10" s="15"/>
      <c r="C10" s="15"/>
      <c r="D10" s="17" t="b">
        <v>0</v>
      </c>
      <c r="E10" s="17" t="b">
        <v>0</v>
      </c>
      <c r="F10" s="17" t="b">
        <v>0</v>
      </c>
      <c r="G10" s="16">
        <f>Sheet2!D5</f>
        <v>0</v>
      </c>
      <c r="H10" s="34">
        <f>Sheet2!I5</f>
        <v>0</v>
      </c>
      <c r="I10" s="27"/>
    </row>
    <row r="11" spans="1:9" x14ac:dyDescent="0.25">
      <c r="A11" s="15"/>
      <c r="B11" s="15"/>
      <c r="C11" s="15"/>
      <c r="D11" s="17" t="b">
        <v>0</v>
      </c>
      <c r="E11" s="17" t="b">
        <v>0</v>
      </c>
      <c r="F11" s="17" t="b">
        <v>0</v>
      </c>
      <c r="G11" s="16">
        <f>Sheet2!D6</f>
        <v>0</v>
      </c>
      <c r="H11" s="34">
        <f>Sheet2!I6</f>
        <v>0</v>
      </c>
      <c r="I11" s="27"/>
    </row>
    <row r="12" spans="1:9" x14ac:dyDescent="0.25">
      <c r="A12" s="15"/>
      <c r="B12" s="15"/>
      <c r="C12" s="15"/>
      <c r="D12" s="17" t="b">
        <v>0</v>
      </c>
      <c r="E12" s="17" t="b">
        <v>0</v>
      </c>
      <c r="F12" s="17" t="b">
        <v>0</v>
      </c>
      <c r="G12" s="16">
        <f>Sheet2!D7</f>
        <v>0</v>
      </c>
      <c r="H12" s="35">
        <f>Sheet2!I7</f>
        <v>0</v>
      </c>
      <c r="I12" s="28"/>
    </row>
    <row r="13" spans="1:9" x14ac:dyDescent="0.25">
      <c r="A13" s="15"/>
      <c r="B13" s="15"/>
      <c r="C13" s="15"/>
      <c r="D13" s="17" t="b">
        <v>0</v>
      </c>
      <c r="E13" s="17" t="b">
        <v>0</v>
      </c>
      <c r="F13" s="17" t="b">
        <v>0</v>
      </c>
      <c r="G13" s="16">
        <f>Sheet2!D8</f>
        <v>0</v>
      </c>
      <c r="H13" s="35">
        <f>Sheet2!I8</f>
        <v>0</v>
      </c>
      <c r="I13" s="25"/>
    </row>
    <row r="14" spans="1:9" x14ac:dyDescent="0.25">
      <c r="A14" s="39" t="s">
        <v>28</v>
      </c>
      <c r="B14" s="2"/>
      <c r="C14" s="2"/>
      <c r="D14" s="2"/>
      <c r="E14" s="2"/>
      <c r="F14" s="2"/>
      <c r="G14" s="3"/>
      <c r="H14" s="19"/>
      <c r="I14" s="25"/>
    </row>
    <row r="15" spans="1:9" x14ac:dyDescent="0.25">
      <c r="A15" s="40"/>
      <c r="B15" s="20"/>
      <c r="C15" s="20"/>
      <c r="D15" s="1" t="b">
        <v>0</v>
      </c>
      <c r="E15" s="1" t="b">
        <v>0</v>
      </c>
      <c r="F15" s="1" t="b">
        <v>0</v>
      </c>
      <c r="G15" s="21">
        <f>Sheet2!D19</f>
        <v>0</v>
      </c>
      <c r="H15" s="22">
        <v>0</v>
      </c>
      <c r="I15" s="26"/>
    </row>
    <row r="16" spans="1:9" x14ac:dyDescent="0.25">
      <c r="A16" s="41"/>
      <c r="B16" s="20"/>
      <c r="C16" s="20"/>
      <c r="D16" s="1" t="b">
        <v>0</v>
      </c>
      <c r="E16" s="1" t="b">
        <v>0</v>
      </c>
      <c r="F16" s="1" t="b">
        <v>0</v>
      </c>
      <c r="G16" s="21">
        <f>Sheet2!D20</f>
        <v>0</v>
      </c>
      <c r="H16" s="22">
        <v>0</v>
      </c>
      <c r="I16" s="26"/>
    </row>
    <row r="17" spans="1:9" x14ac:dyDescent="0.25">
      <c r="A17" s="20"/>
      <c r="B17" s="20"/>
      <c r="C17" s="20"/>
      <c r="D17" s="1" t="b">
        <v>0</v>
      </c>
      <c r="E17" s="1" t="b">
        <v>0</v>
      </c>
      <c r="F17" s="1" t="b">
        <v>0</v>
      </c>
      <c r="G17" s="21">
        <f>Sheet2!D21</f>
        <v>0</v>
      </c>
      <c r="H17" s="23">
        <v>0</v>
      </c>
      <c r="I17" s="26"/>
    </row>
    <row r="18" spans="1:9" x14ac:dyDescent="0.25">
      <c r="A18" s="20"/>
      <c r="B18" s="20"/>
      <c r="C18" s="20"/>
      <c r="D18" s="1" t="b">
        <v>0</v>
      </c>
      <c r="E18" s="1" t="b">
        <v>0</v>
      </c>
      <c r="F18" s="1" t="b">
        <v>0</v>
      </c>
      <c r="G18" s="21">
        <f>Sheet2!D22</f>
        <v>0</v>
      </c>
      <c r="H18" s="23">
        <v>0</v>
      </c>
      <c r="I18" s="26"/>
    </row>
    <row r="19" spans="1:9" x14ac:dyDescent="0.25">
      <c r="A19" s="20"/>
      <c r="B19" s="20"/>
      <c r="C19" s="20"/>
      <c r="D19" s="1" t="b">
        <v>0</v>
      </c>
      <c r="E19" s="1" t="b">
        <v>0</v>
      </c>
      <c r="F19" s="1" t="b">
        <v>0</v>
      </c>
      <c r="G19" s="21">
        <f>Sheet2!D23</f>
        <v>0</v>
      </c>
      <c r="H19" s="23">
        <v>0</v>
      </c>
      <c r="I19" s="26"/>
    </row>
    <row r="20" spans="1:9" x14ac:dyDescent="0.25">
      <c r="A20" s="20"/>
      <c r="B20" s="20"/>
      <c r="C20" s="20"/>
      <c r="D20" s="1" t="b">
        <v>0</v>
      </c>
      <c r="E20" s="1" t="b">
        <v>0</v>
      </c>
      <c r="F20" s="1" t="b">
        <v>0</v>
      </c>
      <c r="G20" s="21">
        <f>Sheet2!D24</f>
        <v>0</v>
      </c>
      <c r="H20" s="23">
        <v>0</v>
      </c>
      <c r="I20" s="26"/>
    </row>
    <row r="21" spans="1:9" ht="15.75" thickBot="1" x14ac:dyDescent="0.3">
      <c r="A21" s="10" t="s">
        <v>12</v>
      </c>
      <c r="G21" s="42">
        <f>SUM(H8:H13)</f>
        <v>0</v>
      </c>
      <c r="H21" s="43"/>
      <c r="I21" s="29"/>
    </row>
    <row r="22" spans="1:9" x14ac:dyDescent="0.25">
      <c r="A22" s="10" t="s">
        <v>37</v>
      </c>
    </row>
    <row r="23" spans="1:9" ht="15" customHeight="1" x14ac:dyDescent="0.25">
      <c r="B23" s="33" t="s">
        <v>38</v>
      </c>
    </row>
    <row r="25" spans="1:9" x14ac:dyDescent="0.25">
      <c r="A25" s="31" t="s">
        <v>32</v>
      </c>
      <c r="B25" s="12"/>
    </row>
    <row r="26" spans="1:9" x14ac:dyDescent="0.25">
      <c r="A26" s="12"/>
      <c r="B26" s="33" t="s">
        <v>46</v>
      </c>
    </row>
    <row r="27" spans="1:9" x14ac:dyDescent="0.25">
      <c r="A27" s="12"/>
      <c r="B27" s="33" t="s">
        <v>39</v>
      </c>
    </row>
    <row r="28" spans="1:9" x14ac:dyDescent="0.25">
      <c r="A28" s="31" t="s">
        <v>29</v>
      </c>
      <c r="B28" s="33"/>
    </row>
    <row r="29" spans="1:9" x14ac:dyDescent="0.25">
      <c r="A29" s="12"/>
      <c r="B29" s="33" t="s">
        <v>43</v>
      </c>
    </row>
    <row r="31" spans="1:9" x14ac:dyDescent="0.25">
      <c r="A31" s="10" t="s">
        <v>33</v>
      </c>
    </row>
    <row r="32" spans="1:9" ht="16.5" x14ac:dyDescent="0.25">
      <c r="B32" s="11" t="s">
        <v>44</v>
      </c>
    </row>
    <row r="33" spans="1:7" x14ac:dyDescent="0.25">
      <c r="B33" s="11"/>
    </row>
    <row r="34" spans="1:7" x14ac:dyDescent="0.25">
      <c r="A34" s="10" t="s">
        <v>40</v>
      </c>
    </row>
    <row r="35" spans="1:7" x14ac:dyDescent="0.25">
      <c r="B35" s="37" t="s">
        <v>20</v>
      </c>
    </row>
    <row r="36" spans="1:7" x14ac:dyDescent="0.25">
      <c r="B36" s="37" t="s">
        <v>21</v>
      </c>
      <c r="C36" s="32"/>
    </row>
    <row r="37" spans="1:7" x14ac:dyDescent="0.25">
      <c r="B37" s="37" t="s">
        <v>22</v>
      </c>
      <c r="C37" s="32"/>
    </row>
    <row r="38" spans="1:7" x14ac:dyDescent="0.25">
      <c r="B38" s="37" t="s">
        <v>10</v>
      </c>
      <c r="C38" s="32"/>
    </row>
    <row r="39" spans="1:7" x14ac:dyDescent="0.25">
      <c r="B39" s="32"/>
      <c r="C39" s="32"/>
    </row>
    <row r="40" spans="1:7" x14ac:dyDescent="0.25">
      <c r="A40" s="31" t="s">
        <v>34</v>
      </c>
      <c r="B40" s="32"/>
      <c r="C40" s="32"/>
    </row>
    <row r="41" spans="1:7" x14ac:dyDescent="0.25">
      <c r="B41" s="11" t="s">
        <v>35</v>
      </c>
    </row>
    <row r="42" spans="1:7" x14ac:dyDescent="0.25">
      <c r="B42" s="33" t="s">
        <v>41</v>
      </c>
    </row>
    <row r="43" spans="1:7" x14ac:dyDescent="0.25">
      <c r="B43" s="11"/>
    </row>
    <row r="44" spans="1:7" x14ac:dyDescent="0.25">
      <c r="A44" s="31" t="s">
        <v>36</v>
      </c>
    </row>
    <row r="46" spans="1:7" x14ac:dyDescent="0.25">
      <c r="A46" s="45" t="s">
        <v>14</v>
      </c>
      <c r="B46" s="45"/>
      <c r="C46" s="46"/>
      <c r="D46" s="46"/>
      <c r="E46" s="46"/>
      <c r="F46" s="46"/>
      <c r="G46" s="46"/>
    </row>
    <row r="47" spans="1:7" x14ac:dyDescent="0.25">
      <c r="A47" s="45" t="s">
        <v>13</v>
      </c>
      <c r="B47" s="45"/>
      <c r="C47" s="46"/>
      <c r="D47" s="46"/>
      <c r="E47" s="46"/>
      <c r="F47" s="46"/>
      <c r="G47" s="46"/>
    </row>
    <row r="48" spans="1:7" x14ac:dyDescent="0.25">
      <c r="A48" s="44" t="s">
        <v>15</v>
      </c>
      <c r="B48" s="44"/>
      <c r="C48" s="46"/>
      <c r="D48" s="46"/>
      <c r="E48" s="46"/>
      <c r="F48" s="46"/>
      <c r="G48" s="46"/>
    </row>
    <row r="49" spans="1:8" x14ac:dyDescent="0.25">
      <c r="A49" s="44" t="s">
        <v>16</v>
      </c>
      <c r="B49" s="44"/>
      <c r="C49" s="46"/>
      <c r="D49" s="46"/>
      <c r="E49" s="46"/>
      <c r="F49" s="46"/>
      <c r="G49" s="46"/>
    </row>
    <row r="50" spans="1:8" x14ac:dyDescent="0.25">
      <c r="A50" s="33"/>
      <c r="B50" s="30"/>
      <c r="C50" s="30"/>
      <c r="D50" s="30"/>
      <c r="E50" s="30"/>
      <c r="F50" s="30"/>
      <c r="G50" s="30"/>
    </row>
    <row r="51" spans="1:8" x14ac:dyDescent="0.25">
      <c r="A51" s="33" t="s">
        <v>27</v>
      </c>
      <c r="B51" s="30"/>
      <c r="C51" s="30"/>
      <c r="D51" s="30"/>
      <c r="E51" s="30"/>
      <c r="F51" s="30"/>
      <c r="G51" s="30"/>
    </row>
    <row r="52" spans="1:8" x14ac:dyDescent="0.25">
      <c r="A52" s="33" t="s">
        <v>17</v>
      </c>
      <c r="B52" s="30"/>
      <c r="C52" s="30"/>
      <c r="D52" s="30"/>
      <c r="E52" s="30"/>
      <c r="F52" s="30"/>
      <c r="G52" s="30"/>
    </row>
    <row r="53" spans="1:8" x14ac:dyDescent="0.25">
      <c r="A53" s="11" t="s">
        <v>18</v>
      </c>
      <c r="B53" s="32"/>
      <c r="C53" s="32"/>
      <c r="D53" s="32"/>
      <c r="E53" s="32"/>
      <c r="F53" s="32"/>
      <c r="G53" s="32"/>
      <c r="H53" s="32"/>
    </row>
    <row r="54" spans="1:8" x14ac:dyDescent="0.25">
      <c r="A54" s="11"/>
      <c r="B54" s="32"/>
      <c r="C54" s="32"/>
      <c r="D54" s="32"/>
      <c r="E54" s="32"/>
      <c r="F54" s="32"/>
      <c r="G54" s="32"/>
      <c r="H54" s="32"/>
    </row>
    <row r="55" spans="1:8" x14ac:dyDescent="0.25">
      <c r="A55" s="11" t="s">
        <v>19</v>
      </c>
      <c r="B55" s="32"/>
      <c r="C55" s="32"/>
      <c r="D55" s="32"/>
      <c r="E55" s="32"/>
      <c r="F55" s="32"/>
      <c r="G55" s="32"/>
      <c r="H55" s="32"/>
    </row>
    <row r="56" spans="1:8" x14ac:dyDescent="0.25">
      <c r="A56" s="11" t="s">
        <v>23</v>
      </c>
      <c r="B56" s="32"/>
      <c r="C56" s="32"/>
      <c r="D56" s="32"/>
      <c r="E56" s="32"/>
      <c r="F56" s="32"/>
      <c r="G56" s="32"/>
      <c r="H56" s="32"/>
    </row>
    <row r="57" spans="1:8" x14ac:dyDescent="0.25">
      <c r="A57" s="11" t="s">
        <v>20</v>
      </c>
    </row>
    <row r="58" spans="1:8" x14ac:dyDescent="0.25">
      <c r="A58" s="4" t="s">
        <v>24</v>
      </c>
    </row>
  </sheetData>
  <mergeCells count="9">
    <mergeCell ref="G21:H21"/>
    <mergeCell ref="A49:B49"/>
    <mergeCell ref="A48:B48"/>
    <mergeCell ref="A47:B47"/>
    <mergeCell ref="A46:B46"/>
    <mergeCell ref="C49:G49"/>
    <mergeCell ref="C48:G48"/>
    <mergeCell ref="C47:G47"/>
    <mergeCell ref="C46:G46"/>
  </mergeCells>
  <pageMargins left="0.7" right="0.7" top="0.75" bottom="0.75" header="0.3" footer="0.3"/>
  <pageSetup orientation="landscape" r:id="rId1"/>
  <headerFooter>
    <oddHeader>&amp;C&amp;"Times New Roman,Bold"&amp;12Texas State-Wide Variety Trial Entry Sheet</oddHeader>
    <oddFooter>&amp;C&amp;"Times New Roman,Bold"Texas A&amp;M AgriLife Extension Service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285750</xdr:colOff>
                    <xdr:row>6</xdr:row>
                    <xdr:rowOff>161925</xdr:rowOff>
                  </from>
                  <to>
                    <xdr:col>3</xdr:col>
                    <xdr:colOff>590550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180975</xdr:rowOff>
                  </from>
                  <to>
                    <xdr:col>4</xdr:col>
                    <xdr:colOff>590550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6</xdr:row>
                    <xdr:rowOff>171450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285750</xdr:colOff>
                    <xdr:row>13</xdr:row>
                    <xdr:rowOff>152400</xdr:rowOff>
                  </from>
                  <to>
                    <xdr:col>3</xdr:col>
                    <xdr:colOff>590550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</xdr:col>
                    <xdr:colOff>285750</xdr:colOff>
                    <xdr:row>13</xdr:row>
                    <xdr:rowOff>152400</xdr:rowOff>
                  </from>
                  <to>
                    <xdr:col>4</xdr:col>
                    <xdr:colOff>590550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5</xdr:col>
                    <xdr:colOff>285750</xdr:colOff>
                    <xdr:row>13</xdr:row>
                    <xdr:rowOff>152400</xdr:rowOff>
                  </from>
                  <to>
                    <xdr:col>5</xdr:col>
                    <xdr:colOff>590550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285750</xdr:colOff>
                    <xdr:row>14</xdr:row>
                    <xdr:rowOff>161925</xdr:rowOff>
                  </from>
                  <to>
                    <xdr:col>3</xdr:col>
                    <xdr:colOff>590550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3</xdr:col>
                    <xdr:colOff>285750</xdr:colOff>
                    <xdr:row>7</xdr:row>
                    <xdr:rowOff>161925</xdr:rowOff>
                  </from>
                  <to>
                    <xdr:col>3</xdr:col>
                    <xdr:colOff>590550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180975</xdr:rowOff>
                  </from>
                  <to>
                    <xdr:col>4</xdr:col>
                    <xdr:colOff>590550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Check Box 49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171450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4</xdr:col>
                    <xdr:colOff>285750</xdr:colOff>
                    <xdr:row>14</xdr:row>
                    <xdr:rowOff>152400</xdr:rowOff>
                  </from>
                  <to>
                    <xdr:col>4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5</xdr:col>
                    <xdr:colOff>285750</xdr:colOff>
                    <xdr:row>14</xdr:row>
                    <xdr:rowOff>152400</xdr:rowOff>
                  </from>
                  <to>
                    <xdr:col>5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3</xdr:col>
                    <xdr:colOff>285750</xdr:colOff>
                    <xdr:row>8</xdr:row>
                    <xdr:rowOff>171450</xdr:rowOff>
                  </from>
                  <to>
                    <xdr:col>3</xdr:col>
                    <xdr:colOff>590550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4</xdr:col>
                    <xdr:colOff>228600</xdr:colOff>
                    <xdr:row>8</xdr:row>
                    <xdr:rowOff>180975</xdr:rowOff>
                  </from>
                  <to>
                    <xdr:col>4</xdr:col>
                    <xdr:colOff>590550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171450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3</xdr:col>
                    <xdr:colOff>285750</xdr:colOff>
                    <xdr:row>15</xdr:row>
                    <xdr:rowOff>152400</xdr:rowOff>
                  </from>
                  <to>
                    <xdr:col>3</xdr:col>
                    <xdr:colOff>590550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4</xdr:col>
                    <xdr:colOff>285750</xdr:colOff>
                    <xdr:row>15</xdr:row>
                    <xdr:rowOff>152400</xdr:rowOff>
                  </from>
                  <to>
                    <xdr:col>4</xdr:col>
                    <xdr:colOff>590550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5</xdr:col>
                    <xdr:colOff>285750</xdr:colOff>
                    <xdr:row>15</xdr:row>
                    <xdr:rowOff>152400</xdr:rowOff>
                  </from>
                  <to>
                    <xdr:col>5</xdr:col>
                    <xdr:colOff>590550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2" name="Check Box 89">
              <controlPr defaultSize="0" autoFill="0" autoLine="0" autoPict="0">
                <anchor moveWithCells="1">
                  <from>
                    <xdr:col>3</xdr:col>
                    <xdr:colOff>285750</xdr:colOff>
                    <xdr:row>9</xdr:row>
                    <xdr:rowOff>161925</xdr:rowOff>
                  </from>
                  <to>
                    <xdr:col>3</xdr:col>
                    <xdr:colOff>590550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defaultSize="0" autoFill="0" autoLine="0" autoPict="0">
                <anchor moveWithCells="1">
                  <from>
                    <xdr:col>4</xdr:col>
                    <xdr:colOff>228600</xdr:colOff>
                    <xdr:row>9</xdr:row>
                    <xdr:rowOff>171450</xdr:rowOff>
                  </from>
                  <to>
                    <xdr:col>4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4" name="Check Box 95">
              <controlPr defaultSize="0" autoFill="0" autoLine="0" autoPict="0">
                <anchor moveWithCells="1">
                  <from>
                    <xdr:col>3</xdr:col>
                    <xdr:colOff>285750</xdr:colOff>
                    <xdr:row>10</xdr:row>
                    <xdr:rowOff>161925</xdr:rowOff>
                  </from>
                  <to>
                    <xdr:col>3</xdr:col>
                    <xdr:colOff>590550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5" name="Check Box 96">
              <controlPr defaultSize="0" autoFill="0" autoLine="0" autoPict="0">
                <anchor moveWithCells="1">
                  <from>
                    <xdr:col>4</xdr:col>
                    <xdr:colOff>228600</xdr:colOff>
                    <xdr:row>10</xdr:row>
                    <xdr:rowOff>180975</xdr:rowOff>
                  </from>
                  <to>
                    <xdr:col>4</xdr:col>
                    <xdr:colOff>590550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6" name="Check Box 101">
              <controlPr defaultSize="0" autoFill="0" autoLine="0" autoPict="0">
                <anchor moveWithCells="1">
                  <from>
                    <xdr:col>3</xdr:col>
                    <xdr:colOff>285750</xdr:colOff>
                    <xdr:row>11</xdr:row>
                    <xdr:rowOff>161925</xdr:rowOff>
                  </from>
                  <to>
                    <xdr:col>3</xdr:col>
                    <xdr:colOff>590550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7" name="Check Box 102">
              <controlPr defaultSize="0" autoFill="0" autoLine="0" autoPict="0">
                <anchor moveWithCells="1">
                  <from>
                    <xdr:col>4</xdr:col>
                    <xdr:colOff>228600</xdr:colOff>
                    <xdr:row>11</xdr:row>
                    <xdr:rowOff>171450</xdr:rowOff>
                  </from>
                  <to>
                    <xdr:col>4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8" name="Check Box 116">
              <controlPr defaultSize="0" autoFill="0" autoLine="0" autoPict="0">
                <anchor moveWithCells="1">
                  <from>
                    <xdr:col>3</xdr:col>
                    <xdr:colOff>295275</xdr:colOff>
                    <xdr:row>16</xdr:row>
                    <xdr:rowOff>180975</xdr:rowOff>
                  </from>
                  <to>
                    <xdr:col>3</xdr:col>
                    <xdr:colOff>600075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9" name="Check Box 117">
              <controlPr defaultSize="0" autoFill="0" autoLine="0" autoPict="0">
                <anchor moveWithCells="1">
                  <from>
                    <xdr:col>4</xdr:col>
                    <xdr:colOff>276225</xdr:colOff>
                    <xdr:row>16</xdr:row>
                    <xdr:rowOff>161925</xdr:rowOff>
                  </from>
                  <to>
                    <xdr:col>4</xdr:col>
                    <xdr:colOff>581025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0" name="Check Box 119">
              <controlPr defaultSize="0" autoFill="0" autoLine="0" autoPict="0">
                <anchor moveWithCells="1">
                  <from>
                    <xdr:col>3</xdr:col>
                    <xdr:colOff>285750</xdr:colOff>
                    <xdr:row>17</xdr:row>
                    <xdr:rowOff>171450</xdr:rowOff>
                  </from>
                  <to>
                    <xdr:col>3</xdr:col>
                    <xdr:colOff>590550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1" name="Check Box 120">
              <controlPr defaultSize="0" autoFill="0" autoLine="0" autoPict="0">
                <anchor moveWithCells="1">
                  <from>
                    <xdr:col>4</xdr:col>
                    <xdr:colOff>276225</xdr:colOff>
                    <xdr:row>17</xdr:row>
                    <xdr:rowOff>171450</xdr:rowOff>
                  </from>
                  <to>
                    <xdr:col>4</xdr:col>
                    <xdr:colOff>581025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171450</xdr:rowOff>
                  </from>
                  <to>
                    <xdr:col>3</xdr:col>
                    <xdr:colOff>600075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4</xdr:col>
                    <xdr:colOff>285750</xdr:colOff>
                    <xdr:row>18</xdr:row>
                    <xdr:rowOff>161925</xdr:rowOff>
                  </from>
                  <to>
                    <xdr:col>4</xdr:col>
                    <xdr:colOff>590550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78CB-32C8-408A-9F85-1D1C394F5682}">
  <dimension ref="A1:I28"/>
  <sheetViews>
    <sheetView topLeftCell="J1" workbookViewId="0">
      <selection sqref="A1:I1048576"/>
    </sheetView>
  </sheetViews>
  <sheetFormatPr defaultRowHeight="15" x14ac:dyDescent="0.25"/>
  <cols>
    <col min="1" max="9" width="0" hidden="1" customWidth="1"/>
  </cols>
  <sheetData>
    <row r="1" spans="1:9" x14ac:dyDescent="0.25">
      <c r="A1" t="s">
        <v>6</v>
      </c>
      <c r="F1" t="s">
        <v>6</v>
      </c>
    </row>
    <row r="2" spans="1:9" x14ac:dyDescent="0.25">
      <c r="A2" t="s">
        <v>1</v>
      </c>
      <c r="B2" t="s">
        <v>2</v>
      </c>
      <c r="C2" t="s">
        <v>3</v>
      </c>
      <c r="D2" t="s">
        <v>8</v>
      </c>
      <c r="F2" t="s">
        <v>1</v>
      </c>
      <c r="G2" t="s">
        <v>2</v>
      </c>
      <c r="H2" t="s">
        <v>3</v>
      </c>
      <c r="I2" t="s">
        <v>7</v>
      </c>
    </row>
    <row r="3" spans="1:9" x14ac:dyDescent="0.25">
      <c r="A3">
        <f>IF(Sheet1!D8, 5, 0)</f>
        <v>0</v>
      </c>
      <c r="B3">
        <f>IF(Sheet1!E8, 5, 0)</f>
        <v>0</v>
      </c>
      <c r="C3">
        <f>IF(Sheet1!F8, 3, 0)</f>
        <v>0</v>
      </c>
      <c r="D3">
        <f>SUM(A3:C3)</f>
        <v>0</v>
      </c>
      <c r="F3">
        <f>IF(Sheet1!D8, 600, 0)</f>
        <v>0</v>
      </c>
      <c r="G3">
        <f>IF(Sheet1!E8, 600, 0)</f>
        <v>0</v>
      </c>
      <c r="H3">
        <f>IF(Sheet1!F8,300, 0)</f>
        <v>0</v>
      </c>
      <c r="I3">
        <f>SUM(F3:H3)</f>
        <v>0</v>
      </c>
    </row>
    <row r="4" spans="1:9" x14ac:dyDescent="0.25">
      <c r="A4">
        <f>IF(Sheet1!D9, 5, 0)</f>
        <v>0</v>
      </c>
      <c r="B4">
        <f>IF(Sheet1!E9, 5, 0)</f>
        <v>0</v>
      </c>
      <c r="C4">
        <f>IF(Sheet1!F9, 3, 0)</f>
        <v>0</v>
      </c>
      <c r="D4">
        <f>SUM(A4:C4)</f>
        <v>0</v>
      </c>
      <c r="F4">
        <f>IF(Sheet1!D9, 600, 0)</f>
        <v>0</v>
      </c>
      <c r="G4">
        <f>IF(Sheet1!E9, 600, 0)</f>
        <v>0</v>
      </c>
      <c r="H4">
        <f>IF(Sheet1!F9,300, 0)</f>
        <v>0</v>
      </c>
      <c r="I4">
        <f>SUM(F4:H4)</f>
        <v>0</v>
      </c>
    </row>
    <row r="5" spans="1:9" x14ac:dyDescent="0.25">
      <c r="A5">
        <f>IF(Sheet1!D10, 5, 0)</f>
        <v>0</v>
      </c>
      <c r="B5">
        <f>IF(Sheet1!E10, 5, 0)</f>
        <v>0</v>
      </c>
      <c r="C5">
        <f>IF(Sheet1!F10, 3, 0)</f>
        <v>0</v>
      </c>
      <c r="D5">
        <f>SUM(A5:C5)</f>
        <v>0</v>
      </c>
      <c r="F5">
        <f>IF(Sheet1!D10, 600, 0)</f>
        <v>0</v>
      </c>
      <c r="G5">
        <f>IF(Sheet1!E10, 600, 0)</f>
        <v>0</v>
      </c>
      <c r="H5">
        <f>IF(Sheet1!F10,300, 0)</f>
        <v>0</v>
      </c>
      <c r="I5">
        <f>SUM(F5:H5)</f>
        <v>0</v>
      </c>
    </row>
    <row r="6" spans="1:9" x14ac:dyDescent="0.25">
      <c r="A6">
        <f>IF(Sheet1!D11, 5, 0)</f>
        <v>0</v>
      </c>
      <c r="B6">
        <f>IF(Sheet1!E11, 5, 0)</f>
        <v>0</v>
      </c>
      <c r="D6">
        <f t="shared" ref="D6:D12" si="0">SUM(A6:C6)</f>
        <v>0</v>
      </c>
      <c r="F6">
        <f>IF(Sheet1!D11, 600, 0)</f>
        <v>0</v>
      </c>
      <c r="G6">
        <f>IF(Sheet1!E11, 600, 0)</f>
        <v>0</v>
      </c>
      <c r="I6">
        <f t="shared" ref="I6:I7" si="1">SUM(F6:H6)</f>
        <v>0</v>
      </c>
    </row>
    <row r="7" spans="1:9" x14ac:dyDescent="0.25">
      <c r="A7">
        <f>IF(Sheet1!D12, 5, 0)</f>
        <v>0</v>
      </c>
      <c r="B7">
        <f>IF(Sheet1!E12, 5, 0)</f>
        <v>0</v>
      </c>
      <c r="D7">
        <f t="shared" si="0"/>
        <v>0</v>
      </c>
      <c r="F7">
        <f>IF(Sheet1!D12, 600, 0)</f>
        <v>0</v>
      </c>
      <c r="G7">
        <f>IF(Sheet1!E12, 600, 0)</f>
        <v>0</v>
      </c>
      <c r="I7">
        <f t="shared" si="1"/>
        <v>0</v>
      </c>
    </row>
    <row r="8" spans="1:9" x14ac:dyDescent="0.25">
      <c r="A8">
        <f>IF(Sheet1!D13, 5, 0)</f>
        <v>0</v>
      </c>
      <c r="B8">
        <f>IF(Sheet1!E13, 5, 0)</f>
        <v>0</v>
      </c>
      <c r="D8">
        <f t="shared" si="0"/>
        <v>0</v>
      </c>
      <c r="F8">
        <f>IF(Sheet1!D13, 600, 0)</f>
        <v>0</v>
      </c>
      <c r="G8">
        <f>IF(Sheet1!E13, 600, 0)</f>
        <v>0</v>
      </c>
      <c r="I8">
        <f t="shared" ref="I8" si="2">SUM(F8:H8)</f>
        <v>0</v>
      </c>
    </row>
    <row r="9" spans="1:9" x14ac:dyDescent="0.25">
      <c r="A9" t="e">
        <f>IF(Sheet1!#REF!, 5, 0)</f>
        <v>#REF!</v>
      </c>
      <c r="B9" t="e">
        <f>IF(Sheet1!#REF!, 5, 0)</f>
        <v>#REF!</v>
      </c>
      <c r="D9" t="e">
        <f t="shared" si="0"/>
        <v>#REF!</v>
      </c>
      <c r="F9" t="e">
        <f>IF(Sheet1!#REF!, 600, 0)</f>
        <v>#REF!</v>
      </c>
      <c r="G9" t="e">
        <f>IF(Sheet1!#REF!, 600, 0)</f>
        <v>#REF!</v>
      </c>
      <c r="I9" t="e">
        <f t="shared" ref="I9:I12" si="3">SUM(F9:H9)</f>
        <v>#REF!</v>
      </c>
    </row>
    <row r="10" spans="1:9" x14ac:dyDescent="0.25">
      <c r="A10" t="e">
        <f>IF(Sheet1!#REF!, 5, 0)</f>
        <v>#REF!</v>
      </c>
      <c r="B10" t="e">
        <f>IF(Sheet1!#REF!, 5, 0)</f>
        <v>#REF!</v>
      </c>
      <c r="D10" t="e">
        <f t="shared" si="0"/>
        <v>#REF!</v>
      </c>
      <c r="F10" t="e">
        <f>IF(Sheet1!#REF!, 600, 0)</f>
        <v>#REF!</v>
      </c>
      <c r="G10" t="e">
        <f>IF(Sheet1!#REF!, 600, 0)</f>
        <v>#REF!</v>
      </c>
      <c r="I10" t="e">
        <f t="shared" si="3"/>
        <v>#REF!</v>
      </c>
    </row>
    <row r="11" spans="1:9" x14ac:dyDescent="0.25">
      <c r="A11" t="e">
        <f>IF(Sheet1!#REF!, 5, 0)</f>
        <v>#REF!</v>
      </c>
      <c r="B11" t="e">
        <f>IF(Sheet1!#REF!, 5, 0)</f>
        <v>#REF!</v>
      </c>
      <c r="D11" t="e">
        <f t="shared" si="0"/>
        <v>#REF!</v>
      </c>
      <c r="F11" t="e">
        <f>IF(Sheet1!#REF!, 600, 0)</f>
        <v>#REF!</v>
      </c>
      <c r="G11" t="e">
        <f>IF(Sheet1!#REF!, 600, 0)</f>
        <v>#REF!</v>
      </c>
      <c r="I11" t="e">
        <f t="shared" si="3"/>
        <v>#REF!</v>
      </c>
    </row>
    <row r="12" spans="1:9" x14ac:dyDescent="0.25">
      <c r="A12" t="e">
        <f>IF(Sheet1!#REF!, 5, 0)</f>
        <v>#REF!</v>
      </c>
      <c r="B12" t="e">
        <f>IF(Sheet1!#REF!, 5, 0)</f>
        <v>#REF!</v>
      </c>
      <c r="D12" t="e">
        <f t="shared" si="0"/>
        <v>#REF!</v>
      </c>
      <c r="F12" t="e">
        <f>IF(Sheet1!#REF!, 600, 0)</f>
        <v>#REF!</v>
      </c>
      <c r="G12" t="e">
        <f>IF(Sheet1!#REF!, 600, 0)</f>
        <v>#REF!</v>
      </c>
      <c r="I12" t="e">
        <f t="shared" si="3"/>
        <v>#REF!</v>
      </c>
    </row>
    <row r="17" spans="1:9" x14ac:dyDescent="0.25">
      <c r="A17" t="s">
        <v>5</v>
      </c>
      <c r="F17" t="s">
        <v>5</v>
      </c>
    </row>
    <row r="18" spans="1:9" x14ac:dyDescent="0.25">
      <c r="A18" t="s">
        <v>1</v>
      </c>
      <c r="B18" t="s">
        <v>2</v>
      </c>
      <c r="C18" t="s">
        <v>3</v>
      </c>
      <c r="F18" t="s">
        <v>1</v>
      </c>
      <c r="G18" t="s">
        <v>2</v>
      </c>
      <c r="H18" t="s">
        <v>3</v>
      </c>
    </row>
    <row r="19" spans="1:9" x14ac:dyDescent="0.25">
      <c r="A19">
        <f>IF(Sheet1!D15, 5, 0)</f>
        <v>0</v>
      </c>
      <c r="B19">
        <f>IF(Sheet1!E15, 5, 0)</f>
        <v>0</v>
      </c>
      <c r="C19">
        <f>IF(Sheet1!F15, 3, 0)</f>
        <v>0</v>
      </c>
      <c r="D19">
        <f>SUM(A19:C19)</f>
        <v>0</v>
      </c>
      <c r="F19">
        <f>IF(Sheet1!D15, 0, 0)</f>
        <v>0</v>
      </c>
      <c r="G19">
        <f>IF(Sheet1!E15,0, 0)</f>
        <v>0</v>
      </c>
      <c r="H19">
        <f>IF(Sheet1!F15,0, 0)</f>
        <v>0</v>
      </c>
      <c r="I19">
        <f>SUM(F19:H19)</f>
        <v>0</v>
      </c>
    </row>
    <row r="20" spans="1:9" x14ac:dyDescent="0.25">
      <c r="A20">
        <f>IF(Sheet1!D16, 5, 0)</f>
        <v>0</v>
      </c>
      <c r="B20">
        <f>IF(Sheet1!E16, 5, 0)</f>
        <v>0</v>
      </c>
      <c r="C20">
        <f>IF(Sheet1!F16, 3, 0)</f>
        <v>0</v>
      </c>
      <c r="D20">
        <f>SUM(A20:C20)</f>
        <v>0</v>
      </c>
      <c r="F20">
        <f>IF(Sheet1!D16, 0, 0)</f>
        <v>0</v>
      </c>
      <c r="G20">
        <f>IF(Sheet1!E16,0, 0)</f>
        <v>0</v>
      </c>
      <c r="H20">
        <f>IF(Sheet1!F16,0, 0)</f>
        <v>0</v>
      </c>
      <c r="I20">
        <f>SUM(F20:H20)</f>
        <v>0</v>
      </c>
    </row>
    <row r="21" spans="1:9" x14ac:dyDescent="0.25">
      <c r="A21">
        <f>IF(Sheet1!D17, 5, 0)</f>
        <v>0</v>
      </c>
      <c r="B21">
        <f>IF(Sheet1!E17, 5, 0)</f>
        <v>0</v>
      </c>
      <c r="C21">
        <f>IF(Sheet1!F17, 3, 0)</f>
        <v>0</v>
      </c>
      <c r="D21">
        <f>SUM(A21:C21)</f>
        <v>0</v>
      </c>
      <c r="F21">
        <f>IF(Sheet1!D17, 0, 0)</f>
        <v>0</v>
      </c>
      <c r="G21">
        <f>IF(Sheet1!E17,0, 0)</f>
        <v>0</v>
      </c>
      <c r="H21">
        <f>IF(Sheet1!F17,0, 0)</f>
        <v>0</v>
      </c>
      <c r="I21">
        <f>SUM(F21:H21)</f>
        <v>0</v>
      </c>
    </row>
    <row r="22" spans="1:9" x14ac:dyDescent="0.25">
      <c r="A22">
        <f>IF(Sheet1!D18, 5, 0)</f>
        <v>0</v>
      </c>
      <c r="B22">
        <f>IF(Sheet1!E18, 5, 0)</f>
        <v>0</v>
      </c>
      <c r="C22">
        <f>IF(Sheet1!F18, 3, 0)</f>
        <v>0</v>
      </c>
      <c r="D22">
        <f t="shared" ref="D22:D28" si="4">SUM(A22:C22)</f>
        <v>0</v>
      </c>
      <c r="F22">
        <f>IF(Sheet1!D18, 0, 0)</f>
        <v>0</v>
      </c>
      <c r="G22">
        <f>IF(Sheet1!E18,0, 0)</f>
        <v>0</v>
      </c>
      <c r="H22">
        <f>IF(Sheet1!F18,0, 0)</f>
        <v>0</v>
      </c>
      <c r="I22">
        <f t="shared" ref="I22:I28" si="5">SUM(F22:H22)</f>
        <v>0</v>
      </c>
    </row>
    <row r="23" spans="1:9" x14ac:dyDescent="0.25">
      <c r="A23">
        <f>IF(Sheet1!D19, 5, 0)</f>
        <v>0</v>
      </c>
      <c r="B23">
        <f>IF(Sheet1!E19, 5, 0)</f>
        <v>0</v>
      </c>
      <c r="C23">
        <f>IF(Sheet1!F19, 3, 0)</f>
        <v>0</v>
      </c>
      <c r="D23">
        <f t="shared" si="4"/>
        <v>0</v>
      </c>
      <c r="F23">
        <f>IF(Sheet1!D19, 0, 0)</f>
        <v>0</v>
      </c>
      <c r="G23">
        <f>IF(Sheet1!E19,0, 0)</f>
        <v>0</v>
      </c>
      <c r="H23">
        <f>IF(Sheet1!F19,0, 0)</f>
        <v>0</v>
      </c>
      <c r="I23">
        <f t="shared" si="5"/>
        <v>0</v>
      </c>
    </row>
    <row r="24" spans="1:9" x14ac:dyDescent="0.25">
      <c r="A24">
        <f>IF(Sheet1!D20, 5, 0)</f>
        <v>0</v>
      </c>
      <c r="B24">
        <f>IF(Sheet1!E20, 5, 0)</f>
        <v>0</v>
      </c>
      <c r="C24">
        <f>IF(Sheet1!F20, 3, 0)</f>
        <v>0</v>
      </c>
      <c r="D24">
        <f t="shared" si="4"/>
        <v>0</v>
      </c>
      <c r="F24">
        <f>IF(Sheet1!D20, 0, 0)</f>
        <v>0</v>
      </c>
      <c r="G24">
        <f>IF(Sheet1!E20,0, 0)</f>
        <v>0</v>
      </c>
      <c r="H24">
        <f>IF(Sheet1!F20,0, 0)</f>
        <v>0</v>
      </c>
      <c r="I24">
        <f t="shared" si="5"/>
        <v>0</v>
      </c>
    </row>
    <row r="25" spans="1:9" x14ac:dyDescent="0.25">
      <c r="A25" t="e">
        <f>IF(Sheet1!#REF!, 5, 0)</f>
        <v>#REF!</v>
      </c>
      <c r="B25" t="e">
        <f>IF(Sheet1!#REF!, 5, 0)</f>
        <v>#REF!</v>
      </c>
      <c r="C25" t="e">
        <f>IF(Sheet1!#REF!, 3, 0)</f>
        <v>#REF!</v>
      </c>
      <c r="D25" t="e">
        <f t="shared" si="4"/>
        <v>#REF!</v>
      </c>
      <c r="F25" t="e">
        <f>IF(Sheet1!#REF!, 0, 0)</f>
        <v>#REF!</v>
      </c>
      <c r="G25" t="e">
        <f>IF(Sheet1!#REF!,0, 0)</f>
        <v>#REF!</v>
      </c>
      <c r="H25" t="e">
        <f>IF(Sheet1!#REF!,0, 0)</f>
        <v>#REF!</v>
      </c>
      <c r="I25" t="e">
        <f t="shared" si="5"/>
        <v>#REF!</v>
      </c>
    </row>
    <row r="26" spans="1:9" x14ac:dyDescent="0.25">
      <c r="A26" t="e">
        <f>IF(Sheet1!#REF!, 5, 0)</f>
        <v>#REF!</v>
      </c>
      <c r="B26" t="e">
        <f>IF(Sheet1!#REF!, 5, 0)</f>
        <v>#REF!</v>
      </c>
      <c r="C26" t="e">
        <f>IF(Sheet1!#REF!, 3, 0)</f>
        <v>#REF!</v>
      </c>
      <c r="D26" t="e">
        <f t="shared" si="4"/>
        <v>#REF!</v>
      </c>
      <c r="F26" t="e">
        <f>IF(Sheet1!#REF!, 0, 0)</f>
        <v>#REF!</v>
      </c>
      <c r="G26" t="e">
        <f>IF(Sheet1!#REF!,0, 0)</f>
        <v>#REF!</v>
      </c>
      <c r="H26" t="e">
        <f>IF(Sheet1!#REF!,0, 0)</f>
        <v>#REF!</v>
      </c>
      <c r="I26" t="e">
        <f t="shared" si="5"/>
        <v>#REF!</v>
      </c>
    </row>
    <row r="27" spans="1:9" x14ac:dyDescent="0.25">
      <c r="A27" t="e">
        <f>IF(Sheet1!#REF!, 5, 0)</f>
        <v>#REF!</v>
      </c>
      <c r="B27" t="e">
        <f>IF(Sheet1!#REF!, 5, 0)</f>
        <v>#REF!</v>
      </c>
      <c r="C27" t="e">
        <f>IF(Sheet1!#REF!, 3, 0)</f>
        <v>#REF!</v>
      </c>
      <c r="D27" t="e">
        <f t="shared" si="4"/>
        <v>#REF!</v>
      </c>
      <c r="F27" t="e">
        <f>IF(Sheet1!#REF!, 0, 0)</f>
        <v>#REF!</v>
      </c>
      <c r="G27" t="e">
        <f>IF(Sheet1!#REF!,0, 0)</f>
        <v>#REF!</v>
      </c>
      <c r="H27" t="e">
        <f>IF(Sheet1!#REF!,0, 0)</f>
        <v>#REF!</v>
      </c>
      <c r="I27" t="e">
        <f t="shared" si="5"/>
        <v>#REF!</v>
      </c>
    </row>
    <row r="28" spans="1:9" x14ac:dyDescent="0.25">
      <c r="A28" t="e">
        <f>IF(Sheet1!#REF!, 5, 0)</f>
        <v>#REF!</v>
      </c>
      <c r="B28" t="e">
        <f>IF(Sheet1!#REF!, 5, 0)</f>
        <v>#REF!</v>
      </c>
      <c r="C28" t="e">
        <f>IF(Sheet1!#REF!, 3, 0)</f>
        <v>#REF!</v>
      </c>
      <c r="D28" t="e">
        <f t="shared" si="4"/>
        <v>#REF!</v>
      </c>
      <c r="F28" t="e">
        <f>IF(Sheet1!#REF!, 0, 0)</f>
        <v>#REF!</v>
      </c>
      <c r="G28" t="e">
        <f>IF(Sheet1!#REF!,0, 0)</f>
        <v>#REF!</v>
      </c>
      <c r="H28" t="e">
        <f>IF(Sheet1!#REF!,0, 0)</f>
        <v>#REF!</v>
      </c>
      <c r="I28" t="e">
        <f t="shared" si="5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Kimura</dc:creator>
  <cp:lastModifiedBy>Emi Kimura</cp:lastModifiedBy>
  <dcterms:created xsi:type="dcterms:W3CDTF">2020-01-03T20:31:31Z</dcterms:created>
  <dcterms:modified xsi:type="dcterms:W3CDTF">2025-02-11T18:25:37Z</dcterms:modified>
</cp:coreProperties>
</file>